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2.1" sheetId="1" r:id="rId1"/>
  </sheets>
  <definedNames>
    <definedName name="_xlnm.Print_Titles" localSheetId="0">'2.1'!$5:$8</definedName>
    <definedName name="_xlnm.Print_Area" localSheetId="0">'2.1'!$A$1:$J$91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5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МЕРОПРИЯТИЕ 02.00.14
</t>
        </r>
      </text>
    </comment>
    <comment ref="C4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мероприятие 02.00.01
</t>
        </r>
      </text>
    </comment>
    <comment ref="C6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его в лицевых нет</t>
        </r>
      </text>
    </comment>
    <comment ref="D3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мероприятие 02.00.02</t>
        </r>
      </text>
    </comment>
    <comment ref="D3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02.00.22</t>
        </r>
      </text>
    </comment>
    <comment ref="D3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03.13.00</t>
        </r>
      </text>
    </comment>
    <comment ref="D6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ПД БМЦ</t>
        </r>
      </text>
    </comment>
    <comment ref="D6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0230102400+0230102040+02.00.90+02.00.89+0230100590 т.м. 02.00.01</t>
        </r>
      </text>
    </comment>
    <comment ref="D7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ПД БМЦ</t>
        </r>
      </text>
    </comment>
    <comment ref="C6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0230299990
</t>
        </r>
      </text>
    </comment>
  </commentList>
</comments>
</file>

<file path=xl/sharedStrings.xml><?xml version="1.0" encoding="utf-8"?>
<sst xmlns="http://schemas.openxmlformats.org/spreadsheetml/2006/main" count="177" uniqueCount="89">
  <si>
    <t>Источники финансирования</t>
  </si>
  <si>
    <t>Объем бюджетных ассигнований на реализацию муниципальной программы, тыс.рублей</t>
  </si>
  <si>
    <t>Всего</t>
  </si>
  <si>
    <t>2016 год</t>
  </si>
  <si>
    <t>2017 год</t>
  </si>
  <si>
    <t>2018 год</t>
  </si>
  <si>
    <t>2019 год</t>
  </si>
  <si>
    <t>2020 год</t>
  </si>
  <si>
    <t>1.1.</t>
  </si>
  <si>
    <t>Всего:</t>
  </si>
  <si>
    <t>бюджет автономного округа</t>
  </si>
  <si>
    <t>бюджет Белоярского района</t>
  </si>
  <si>
    <t>внебюджетные источники</t>
  </si>
  <si>
    <t>2.1.</t>
  </si>
  <si>
    <t>Укрепление пожарной безопасности</t>
  </si>
  <si>
    <t>Итого по муниципальной программе</t>
  </si>
  <si>
    <t>КО</t>
  </si>
  <si>
    <t>Обеспечение деятельности муниципальных образовательных учреждений Белоярского района, реализующих программу дошкольного образования</t>
  </si>
  <si>
    <t>Обеспечение деятельности муниципальных общеобразовательных учреждений Белоярского района</t>
  </si>
  <si>
    <t>бюджет Белоярского района, сформированный за счет средств бюджета Ханты-Мансийского автономного округа – Югры (далее - бюджет автономного округа)</t>
  </si>
  <si>
    <t>Подпрограмма 1 «Общее образование. Дополнительное образование детей»</t>
  </si>
  <si>
    <t>1.2.</t>
  </si>
  <si>
    <t>Подпрограмма 2 «Система оценки качества образования и информационная прозрачность системы образования»</t>
  </si>
  <si>
    <t>Подпрограмма 3 «Ресурсное обеспечение системы образования»</t>
  </si>
  <si>
    <t>Подпрограмма 4 «Формирование доступной среды для инвалидов и других маломобильных групп населения в образовательных учреждениях »</t>
  </si>
  <si>
    <t>Перечень основных мероприятий муниципальной программы, объемы и источники их финансирования</t>
  </si>
  <si>
    <t>Приложение 2.1
к муниципальной программе Белоярского района 
«Развитие образования Белоярского района на 2014 - 2020 годы»</t>
  </si>
  <si>
    <t>Номер основного мероприятия</t>
  </si>
  <si>
    <t>Наименование основных мероприятий муниципальной программы (связь мероприятий с показателями муниципальной программы)</t>
  </si>
  <si>
    <t xml:space="preserve">Ответственный исполнитель, соисполнитель муниципальной программы </t>
  </si>
  <si>
    <t>Итого по подпрограмме 1</t>
  </si>
  <si>
    <t xml:space="preserve">Стимулирование лидеров и поддержка системы воспитания </t>
  </si>
  <si>
    <t xml:space="preserve">Развитие качества содержания и технологий образования </t>
  </si>
  <si>
    <t xml:space="preserve">Информационное и организационно-методическое сопровождение реализации Программы </t>
  </si>
  <si>
    <t>Итого по подпрограмме 3</t>
  </si>
  <si>
    <t>Итого по подпрограмме 2</t>
  </si>
  <si>
    <t>Итого по подпрограмме 4</t>
  </si>
  <si>
    <t>Комитет по образованию администрации Белоярского района (далее - КО)</t>
  </si>
  <si>
    <t>в том числе</t>
  </si>
  <si>
    <t>3.1.</t>
  </si>
  <si>
    <t>Укрепление санитарно-эпидемиологической безопасности</t>
  </si>
  <si>
    <t>КО, СОШ, УДО</t>
  </si>
  <si>
    <t>КО,БМЦ</t>
  </si>
  <si>
    <t>КО, Управление капитального строительства администрации Белоярского района (далее -УКС)</t>
  </si>
  <si>
    <t>3.2.</t>
  </si>
  <si>
    <t>Организация питания детей в оздоровительных лагерях дневного пребывания</t>
  </si>
  <si>
    <t>КО, УКС</t>
  </si>
  <si>
    <t>1.3.</t>
  </si>
  <si>
    <t>Реконструкция образовательного комплекса "Школа - детский сад" с. Ванзеват</t>
  </si>
  <si>
    <r>
      <t>Развитие системы общего образования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(1.1-1.5)</t>
    </r>
  </si>
  <si>
    <r>
      <t>Развитие системы дополнительного образования детей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(1.6-1.7)</t>
    </r>
  </si>
  <si>
    <r>
      <t xml:space="preserve">Организация отдыха детей в каникулярное время на базе образовательных учреждений </t>
    </r>
    <r>
      <rPr>
        <sz val="12"/>
        <color indexed="8"/>
        <rFont val="Times New Roman"/>
        <family val="1"/>
      </rPr>
      <t>(1.8)</t>
    </r>
  </si>
  <si>
    <r>
      <t xml:space="preserve">Развитие муниципальной системы оценки качества образования </t>
    </r>
    <r>
      <rPr>
        <sz val="12"/>
        <color indexed="8"/>
        <rFont val="Times New Roman"/>
        <family val="1"/>
      </rPr>
      <t>(2.1-2.3)</t>
    </r>
  </si>
  <si>
    <r>
      <t xml:space="preserve">Обеспечение комплексной безопасности образовательных учреждений и комфортных условий образовательного процесса </t>
    </r>
    <r>
      <rPr>
        <sz val="12"/>
        <color indexed="8"/>
        <rFont val="Times New Roman"/>
        <family val="1"/>
      </rPr>
      <t>(3.1)</t>
    </r>
  </si>
  <si>
    <r>
      <t xml:space="preserve">Создание благоприятных условий  для жизнедеятельности </t>
    </r>
    <r>
      <rPr>
        <sz val="12"/>
        <color indexed="8"/>
        <rFont val="Times New Roman"/>
        <family val="1"/>
      </rPr>
      <t>(4.1)</t>
    </r>
  </si>
  <si>
    <t>КО, муниципальные общеобразовательные учреждения (далее-СОШ), муниципальные учреждения дополнительного образования (далее-УДО)</t>
  </si>
  <si>
    <t>Обеспечение деятельности лагерей с дневным и круглосуточным пребыванием детей</t>
  </si>
  <si>
    <t>КО, муниципальное автономное дошкольное образовательное учреждение Белоярского района "Детский сад комбинированного вида "Берёзка" г.Белоярский (далее - МАДОУ "Березка")</t>
  </si>
  <si>
    <r>
      <t xml:space="preserve">Развитие материально-технической базы сферы образования </t>
    </r>
    <r>
      <rPr>
        <sz val="12"/>
        <color indexed="8"/>
        <rFont val="Times New Roman"/>
        <family val="1"/>
      </rPr>
      <t>(3.2)</t>
    </r>
  </si>
  <si>
    <t>Строительство школы в г.Белоярский на 300 мест</t>
  </si>
  <si>
    <t>1.</t>
  </si>
  <si>
    <t>2.</t>
  </si>
  <si>
    <t>3.</t>
  </si>
  <si>
    <r>
      <t>Обеспечение функций управления в сфере образования (3.3)</t>
    </r>
    <r>
      <rPr>
        <sz val="12"/>
        <color indexed="10"/>
        <rFont val="Times New Roman"/>
        <family val="1"/>
      </rPr>
      <t xml:space="preserve"> </t>
    </r>
  </si>
  <si>
    <t>2.2</t>
  </si>
  <si>
    <t>2.2.</t>
  </si>
  <si>
    <t>Обеспечение деятельности ДДЮТ</t>
  </si>
  <si>
    <t>Развитие управленческих и организационно-экономических механизмов, обновление содержания дополнительного образования</t>
  </si>
  <si>
    <t>3.3.</t>
  </si>
  <si>
    <t>3.4.</t>
  </si>
  <si>
    <t>Строительство дошкольных образовательных учреждений (ДОУ энергоэффективный) г.Белоярский</t>
  </si>
  <si>
    <t>КО, БМЦ</t>
  </si>
  <si>
    <t>2.3.</t>
  </si>
  <si>
    <t>Укрепление антитеррористической безопасности</t>
  </si>
  <si>
    <t xml:space="preserve">Оснащение образовательного комплекса "Школа - детский сад" с. Ванзеват </t>
  </si>
  <si>
    <t>КО, МАДОУ "Березка", ДДЮТ</t>
  </si>
  <si>
    <t>КО, муниципальное автономное учреждение дополнительного образования Белоярского района "Дворец детского (юношеского) творчества г.Белоярский" (далее - ДДЮТ)</t>
  </si>
  <si>
    <t>КО, муниципальное автономное учреждение Белоярского района "Белоярский методический центр информационно-технического обеспечения муниципальной системы образования (далее-БМЦ), ДДЮТ</t>
  </si>
  <si>
    <t>КО, СОШ с. Казым</t>
  </si>
  <si>
    <t>КО, СОШ п.Верхнеказымский, "Средняя общеобразовательная школа с. Казым" (далее - СОШ с. Казым), МАДОУ "Сказка"</t>
  </si>
  <si>
    <t>КО, УКС, муниципальное автономное общеобразовательное учреждение Белоярского района "Средняя общеобразовательная школа с.Ванзеват" (далее - СОШ с. Ванзеват)</t>
  </si>
  <si>
    <t>КО,  СОШ с.Ванзеват</t>
  </si>
  <si>
    <t>КО, БМЦ, муниципальное автономное общеобразовательное учреждение Белоярского района "Средняя общеобразовательная школа №1 г.Белоярский"</t>
  </si>
  <si>
    <t>3.5.</t>
  </si>
  <si>
    <t>Создание межшкольного технопарка в г. Белоярский (выполнение инженерно-технологических изысканий, камеральных работ по исследованию грунтов по объекту)</t>
  </si>
  <si>
    <t>КО, БМЦ, муниципальные автономные дошкольные образовательные учреждения Белоярского района: "Детский сад комбинированного вида  "Снегирек" г.Белоярский, "Центр развития ребенка - детский сад "Сказка" г.Белоярский (далее - МАДОУ "Сказка"); муниципальные автономные общеобразовательные учреждения Белоярского района: "Средняя общеобразовательная школа № 2 г.Белоярский", Средняя общеобразовательная школа № 3 г.Белоярский" (далее - СОШ № 3), ДДЮТ</t>
  </si>
  <si>
    <t>КО,БМЦ, муниципальное автономное общеобразовательное учреждение Белоярского района "Средняя общеобразовательная школа п.Верхнеказымский" (далее - СОШ п. Верхнеказымский)</t>
  </si>
  <si>
    <t>СОШ № 3</t>
  </si>
  <si>
    <t>Приложение 
к постановлению администрации Белоярского района 
от 29 декабря 2016 года № 1369</t>
  </si>
</sst>
</file>

<file path=xl/styles.xml><?xml version="1.0" encoding="utf-8"?>
<styleSheet xmlns="http://schemas.openxmlformats.org/spreadsheetml/2006/main">
  <numFmts count="44">
    <numFmt numFmtId="5" formatCode="#,##0\ &quot;ман.&quot;;\-#,##0\ &quot;ман.&quot;"/>
    <numFmt numFmtId="6" formatCode="#,##0\ &quot;ман.&quot;;[Red]\-#,##0\ &quot;ман.&quot;"/>
    <numFmt numFmtId="7" formatCode="#,##0.00\ &quot;ман.&quot;;\-#,##0.00\ &quot;ман.&quot;"/>
    <numFmt numFmtId="8" formatCode="#,##0.00\ &quot;ман.&quot;;[Red]\-#,##0.00\ &quot;ман.&quot;"/>
    <numFmt numFmtId="42" formatCode="_-* #,##0\ &quot;ман.&quot;_-;\-* #,##0\ &quot;ман.&quot;_-;_-* &quot;-&quot;\ &quot;ман.&quot;_-;_-@_-"/>
    <numFmt numFmtId="41" formatCode="_-* #,##0\ _м_а_н_._-;\-* #,##0\ _м_а_н_._-;_-* &quot;-&quot;\ _м_а_н_._-;_-@_-"/>
    <numFmt numFmtId="44" formatCode="_-* #,##0.00\ &quot;ман.&quot;_-;\-* #,##0.00\ &quot;ман.&quot;_-;_-* &quot;-&quot;??\ &quot;ман.&quot;_-;_-@_-"/>
    <numFmt numFmtId="43" formatCode="_-* #,##0.00\ _м_а_н_._-;\-* #,##0.00\ _м_а_н_._-;_-* &quot;-&quot;??\ _м_а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"/>
    <numFmt numFmtId="182" formatCode="#,##0.0&quot;р.&quot;"/>
    <numFmt numFmtId="183" formatCode="#,##0.00&quot;р.&quot;"/>
    <numFmt numFmtId="184" formatCode="_-* #,##0.0&quot;р.&quot;_-;\-* #,##0.0&quot;р.&quot;_-;_-* &quot;-&quot;?&quot;р.&quot;_-;_-@_-"/>
    <numFmt numFmtId="185" formatCode="#,##0.0_ ;\-#,##0.0\ "/>
    <numFmt numFmtId="186" formatCode="#,##0.00_р_."/>
    <numFmt numFmtId="187" formatCode="#,##0_ ;\-#,##0\ "/>
    <numFmt numFmtId="188" formatCode="#,##0.000"/>
    <numFmt numFmtId="189" formatCode="_-* #,##0.0_р_._-;\-* #,##0.0_р_._-;_-* &quot;-&quot;?_р_._-;_-@_-"/>
    <numFmt numFmtId="190" formatCode="0.000"/>
    <numFmt numFmtId="191" formatCode="[$-FC19]d\ mmmm\ yyyy\ &quot;г.&quot;"/>
    <numFmt numFmtId="192" formatCode="d/m;@"/>
    <numFmt numFmtId="193" formatCode="_-* #,##0.00_р_._-;\-* #,##0.00_р_._-;_-* &quot;-&quot;?_р_._-;_-@_-"/>
    <numFmt numFmtId="194" formatCode="_-* #,##0.000_р_._-;\-* #,##0.000_р_._-;_-* &quot;-&quot;?_р_._-;_-@_-"/>
    <numFmt numFmtId="195" formatCode="_-* #,##0.0000_р_._-;\-* #,##0.0000_р_._-;_-* &quot;-&quot;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4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name val="Times New Roman"/>
      <family val="1"/>
    </font>
    <font>
      <sz val="12"/>
      <name val="Arial Cyr"/>
      <family val="2"/>
    </font>
    <font>
      <sz val="12"/>
      <color indexed="10"/>
      <name val="Times New Roman"/>
      <family val="1"/>
    </font>
    <font>
      <b/>
      <sz val="12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23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29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30" borderId="0" xfId="0" applyFont="1" applyFill="1" applyBorder="1" applyAlignment="1">
      <alignment horizontal="center" wrapText="1"/>
    </xf>
    <xf numFmtId="0" fontId="2" fillId="3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30" borderId="10" xfId="0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8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181" fontId="2" fillId="0" borderId="10" xfId="0" applyNumberFormat="1" applyFont="1" applyFill="1" applyBorder="1" applyAlignment="1">
      <alignment horizontal="center" vertical="center" wrapText="1"/>
    </xf>
    <xf numFmtId="181" fontId="7" fillId="0" borderId="0" xfId="0" applyNumberFormat="1" applyFont="1" applyAlignment="1">
      <alignment/>
    </xf>
    <xf numFmtId="0" fontId="6" fillId="0" borderId="10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top" wrapText="1"/>
    </xf>
    <xf numFmtId="181" fontId="6" fillId="0" borderId="11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85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30" borderId="0" xfId="0" applyFont="1" applyFill="1" applyAlignment="1">
      <alignment/>
    </xf>
    <xf numFmtId="180" fontId="6" fillId="30" borderId="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189" fontId="6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justify" vertical="top" wrapText="1"/>
    </xf>
    <xf numFmtId="0" fontId="9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3" fontId="7" fillId="30" borderId="0" xfId="0" applyNumberFormat="1" applyFont="1" applyFill="1" applyAlignment="1">
      <alignment/>
    </xf>
    <xf numFmtId="181" fontId="7" fillId="30" borderId="0" xfId="0" applyNumberFormat="1" applyFont="1" applyFill="1" applyAlignment="1">
      <alignment/>
    </xf>
    <xf numFmtId="180" fontId="7" fillId="0" borderId="0" xfId="0" applyNumberFormat="1" applyFont="1" applyAlignment="1">
      <alignment/>
    </xf>
    <xf numFmtId="181" fontId="7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181" fontId="2" fillId="0" borderId="12" xfId="0" applyNumberFormat="1" applyFont="1" applyFill="1" applyBorder="1" applyAlignment="1">
      <alignment horizontal="center" vertical="center" wrapText="1"/>
    </xf>
    <xf numFmtId="190" fontId="6" fillId="30" borderId="10" xfId="0" applyNumberFormat="1" applyFont="1" applyFill="1" applyBorder="1" applyAlignment="1">
      <alignment horizontal="center" vertical="center" wrapText="1"/>
    </xf>
    <xf numFmtId="192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181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0" fontId="6" fillId="3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89" fontId="2" fillId="0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/>
    </xf>
    <xf numFmtId="0" fontId="2" fillId="30" borderId="0" xfId="0" applyFont="1" applyFill="1" applyBorder="1" applyAlignment="1">
      <alignment horizontal="center" wrapText="1"/>
    </xf>
    <xf numFmtId="0" fontId="2" fillId="30" borderId="0" xfId="0" applyFont="1" applyFill="1" applyBorder="1" applyAlignment="1">
      <alignment horizontal="center"/>
    </xf>
    <xf numFmtId="0" fontId="6" fillId="30" borderId="10" xfId="0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top" wrapText="1"/>
    </xf>
    <xf numFmtId="16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92" fontId="6" fillId="0" borderId="11" xfId="0" applyNumberFormat="1" applyFont="1" applyFill="1" applyBorder="1" applyAlignment="1">
      <alignment horizontal="center" vertical="center" wrapText="1"/>
    </xf>
    <xf numFmtId="192" fontId="6" fillId="0" borderId="13" xfId="0" applyNumberFormat="1" applyFont="1" applyFill="1" applyBorder="1" applyAlignment="1">
      <alignment horizontal="center" vertical="center" wrapText="1"/>
    </xf>
    <xf numFmtId="192" fontId="6" fillId="0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02"/>
  <sheetViews>
    <sheetView tabSelected="1" view="pageBreakPreview" zoomScale="75" zoomScaleSheetLayoutView="75" zoomScalePageLayoutView="75" workbookViewId="0" topLeftCell="A1">
      <selection activeCell="A3" sqref="A3:J3"/>
    </sheetView>
  </sheetViews>
  <sheetFormatPr defaultColWidth="9.125" defaultRowHeight="12.75"/>
  <cols>
    <col min="1" max="1" width="14.50390625" style="4" customWidth="1"/>
    <col min="2" max="2" width="38.00390625" style="4" customWidth="1"/>
    <col min="3" max="3" width="30.875" style="4" customWidth="1"/>
    <col min="4" max="4" width="20.50390625" style="4" customWidth="1"/>
    <col min="5" max="5" width="13.00390625" style="4" customWidth="1"/>
    <col min="6" max="6" width="15.50390625" style="17" customWidth="1"/>
    <col min="7" max="7" width="13.50390625" style="4" customWidth="1"/>
    <col min="8" max="8" width="13.375" style="20" customWidth="1"/>
    <col min="9" max="9" width="13.625" style="20" customWidth="1"/>
    <col min="10" max="10" width="12.875" style="20" customWidth="1"/>
    <col min="11" max="16384" width="9.125" style="4" customWidth="1"/>
  </cols>
  <sheetData>
    <row r="1" spans="1:10" s="3" customFormat="1" ht="55.5" customHeight="1">
      <c r="A1" s="76" t="s">
        <v>88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s="3" customFormat="1" ht="58.5" customHeight="1">
      <c r="A2" s="76" t="s">
        <v>26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37.5" customHeight="1">
      <c r="A3" s="78" t="s">
        <v>25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15.7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0" ht="13.5" customHeight="1">
      <c r="A5" s="80" t="s">
        <v>27</v>
      </c>
      <c r="B5" s="80" t="s">
        <v>28</v>
      </c>
      <c r="C5" s="80" t="s">
        <v>29</v>
      </c>
      <c r="D5" s="80" t="s">
        <v>0</v>
      </c>
      <c r="E5" s="80" t="s">
        <v>1</v>
      </c>
      <c r="F5" s="80"/>
      <c r="G5" s="80"/>
      <c r="H5" s="80"/>
      <c r="I5" s="80"/>
      <c r="J5" s="80"/>
    </row>
    <row r="6" spans="1:10" ht="18.75" customHeight="1">
      <c r="A6" s="80"/>
      <c r="B6" s="80"/>
      <c r="C6" s="80"/>
      <c r="D6" s="80"/>
      <c r="E6" s="80" t="s">
        <v>2</v>
      </c>
      <c r="F6" s="81" t="s">
        <v>38</v>
      </c>
      <c r="G6" s="81"/>
      <c r="H6" s="81"/>
      <c r="I6" s="81"/>
      <c r="J6" s="81"/>
    </row>
    <row r="7" spans="1:10" ht="34.5" customHeight="1">
      <c r="A7" s="80"/>
      <c r="B7" s="80"/>
      <c r="C7" s="80"/>
      <c r="D7" s="80"/>
      <c r="E7" s="80"/>
      <c r="F7" s="7" t="s">
        <v>3</v>
      </c>
      <c r="G7" s="5" t="s">
        <v>4</v>
      </c>
      <c r="H7" s="5" t="s">
        <v>5</v>
      </c>
      <c r="I7" s="5" t="s">
        <v>6</v>
      </c>
      <c r="J7" s="5" t="s">
        <v>7</v>
      </c>
    </row>
    <row r="8" spans="1:10" ht="20.2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7">
        <v>6</v>
      </c>
      <c r="G8" s="5">
        <v>7</v>
      </c>
      <c r="H8" s="5">
        <v>8</v>
      </c>
      <c r="I8" s="5">
        <v>9</v>
      </c>
      <c r="J8" s="5">
        <v>10</v>
      </c>
    </row>
    <row r="9" spans="1:10" ht="15.75" customHeight="1">
      <c r="A9" s="68" t="s">
        <v>20</v>
      </c>
      <c r="B9" s="69"/>
      <c r="C9" s="69"/>
      <c r="D9" s="69"/>
      <c r="E9" s="69"/>
      <c r="F9" s="69"/>
      <c r="G9" s="69"/>
      <c r="H9" s="69"/>
      <c r="I9" s="69"/>
      <c r="J9" s="70"/>
    </row>
    <row r="10" spans="1:10" ht="15.75">
      <c r="A10" s="82" t="s">
        <v>60</v>
      </c>
      <c r="B10" s="62" t="s">
        <v>49</v>
      </c>
      <c r="C10" s="53" t="s">
        <v>37</v>
      </c>
      <c r="D10" s="8" t="s">
        <v>9</v>
      </c>
      <c r="E10" s="11">
        <f>SUM(F10:J10)</f>
        <v>6454226.4</v>
      </c>
      <c r="F10" s="11">
        <f>F11+F12+F13</f>
        <v>1129238.8</v>
      </c>
      <c r="G10" s="11">
        <f>G11+G12+G13</f>
        <v>1331246.9</v>
      </c>
      <c r="H10" s="11">
        <f>H11+H12+H13</f>
        <v>1331246.9</v>
      </c>
      <c r="I10" s="11">
        <f>I11+I12+I13</f>
        <v>1331246.9</v>
      </c>
      <c r="J10" s="11">
        <f>J11+J12+J13</f>
        <v>1331246.9</v>
      </c>
    </row>
    <row r="11" spans="1:10" ht="194.25" customHeight="1">
      <c r="A11" s="74"/>
      <c r="B11" s="65"/>
      <c r="C11" s="74"/>
      <c r="D11" s="10" t="s">
        <v>19</v>
      </c>
      <c r="E11" s="9">
        <f>SUM(F11:J11)</f>
        <v>5706357.699999999</v>
      </c>
      <c r="F11" s="9">
        <f>F15+F19</f>
        <v>963750.1000000001</v>
      </c>
      <c r="G11" s="9">
        <f aca="true" t="shared" si="0" ref="F11:J13">G15+G19</f>
        <v>1185651.9</v>
      </c>
      <c r="H11" s="9">
        <f t="shared" si="0"/>
        <v>1185651.9</v>
      </c>
      <c r="I11" s="9">
        <f t="shared" si="0"/>
        <v>1185651.9</v>
      </c>
      <c r="J11" s="9">
        <f t="shared" si="0"/>
        <v>1185651.9</v>
      </c>
    </row>
    <row r="12" spans="1:10" ht="33" customHeight="1">
      <c r="A12" s="74"/>
      <c r="B12" s="65"/>
      <c r="C12" s="74"/>
      <c r="D12" s="10" t="s">
        <v>11</v>
      </c>
      <c r="E12" s="9">
        <f>SUM(F12:J12)</f>
        <v>543623</v>
      </c>
      <c r="F12" s="9">
        <f>F16+F20</f>
        <v>112663</v>
      </c>
      <c r="G12" s="9">
        <f t="shared" si="0"/>
        <v>107740</v>
      </c>
      <c r="H12" s="9">
        <f t="shared" si="0"/>
        <v>107740</v>
      </c>
      <c r="I12" s="9">
        <f t="shared" si="0"/>
        <v>107740</v>
      </c>
      <c r="J12" s="9">
        <f t="shared" si="0"/>
        <v>107740</v>
      </c>
    </row>
    <row r="13" spans="1:10" ht="31.5">
      <c r="A13" s="75"/>
      <c r="B13" s="66"/>
      <c r="C13" s="75"/>
      <c r="D13" s="10" t="s">
        <v>12</v>
      </c>
      <c r="E13" s="9">
        <f>SUM(F13:J13)</f>
        <v>204245.7</v>
      </c>
      <c r="F13" s="9">
        <f t="shared" si="0"/>
        <v>52825.700000000004</v>
      </c>
      <c r="G13" s="9">
        <f t="shared" si="0"/>
        <v>37855</v>
      </c>
      <c r="H13" s="9">
        <f t="shared" si="0"/>
        <v>37855</v>
      </c>
      <c r="I13" s="9">
        <f t="shared" si="0"/>
        <v>37855</v>
      </c>
      <c r="J13" s="9">
        <f t="shared" si="0"/>
        <v>37855</v>
      </c>
    </row>
    <row r="14" spans="1:10" ht="12.75" customHeight="1">
      <c r="A14" s="52" t="s">
        <v>8</v>
      </c>
      <c r="B14" s="71" t="s">
        <v>17</v>
      </c>
      <c r="C14" s="53" t="s">
        <v>16</v>
      </c>
      <c r="D14" s="8" t="s">
        <v>9</v>
      </c>
      <c r="E14" s="11">
        <f aca="true" t="shared" si="1" ref="E14:J14">SUM(E15:E17)</f>
        <v>2190260.3</v>
      </c>
      <c r="F14" s="11">
        <f t="shared" si="1"/>
        <v>399580.3</v>
      </c>
      <c r="G14" s="11">
        <f t="shared" si="1"/>
        <v>447670</v>
      </c>
      <c r="H14" s="11">
        <f t="shared" si="1"/>
        <v>447670</v>
      </c>
      <c r="I14" s="11">
        <f t="shared" si="1"/>
        <v>447670</v>
      </c>
      <c r="J14" s="11">
        <f t="shared" si="1"/>
        <v>447670</v>
      </c>
    </row>
    <row r="15" spans="1:10" ht="31.5">
      <c r="A15" s="52"/>
      <c r="B15" s="72"/>
      <c r="C15" s="74"/>
      <c r="D15" s="10" t="s">
        <v>10</v>
      </c>
      <c r="E15" s="9">
        <f>SUM(F15:J15)</f>
        <v>1821778.2</v>
      </c>
      <c r="F15" s="9">
        <v>311386.2</v>
      </c>
      <c r="G15" s="9">
        <v>377598</v>
      </c>
      <c r="H15" s="9">
        <v>377598</v>
      </c>
      <c r="I15" s="9">
        <v>377598</v>
      </c>
      <c r="J15" s="9">
        <v>377598</v>
      </c>
    </row>
    <row r="16" spans="1:10" ht="31.5">
      <c r="A16" s="52"/>
      <c r="B16" s="72"/>
      <c r="C16" s="74"/>
      <c r="D16" s="10" t="s">
        <v>11</v>
      </c>
      <c r="E16" s="9">
        <f>SUM(F16:J16)</f>
        <v>212255.8</v>
      </c>
      <c r="F16" s="9">
        <v>48367.8</v>
      </c>
      <c r="G16" s="9">
        <v>40972</v>
      </c>
      <c r="H16" s="9">
        <v>40972</v>
      </c>
      <c r="I16" s="9">
        <v>40972</v>
      </c>
      <c r="J16" s="9">
        <v>40972</v>
      </c>
    </row>
    <row r="17" spans="1:10" ht="31.5">
      <c r="A17" s="52"/>
      <c r="B17" s="73"/>
      <c r="C17" s="75"/>
      <c r="D17" s="10" t="s">
        <v>12</v>
      </c>
      <c r="E17" s="9">
        <f>SUM(F17:J17)</f>
        <v>156226.3</v>
      </c>
      <c r="F17" s="9">
        <v>39826.3</v>
      </c>
      <c r="G17" s="9">
        <v>29100</v>
      </c>
      <c r="H17" s="9">
        <v>29100</v>
      </c>
      <c r="I17" s="9">
        <v>29100</v>
      </c>
      <c r="J17" s="9">
        <v>29100</v>
      </c>
    </row>
    <row r="18" spans="1:10" ht="15.75" customHeight="1">
      <c r="A18" s="52" t="s">
        <v>21</v>
      </c>
      <c r="B18" s="71" t="s">
        <v>18</v>
      </c>
      <c r="C18" s="53" t="s">
        <v>16</v>
      </c>
      <c r="D18" s="8" t="s">
        <v>9</v>
      </c>
      <c r="E18" s="11">
        <f aca="true" t="shared" si="2" ref="E18:J18">SUM(E19:E21)</f>
        <v>4263966.100000001</v>
      </c>
      <c r="F18" s="11">
        <f t="shared" si="2"/>
        <v>729658.5</v>
      </c>
      <c r="G18" s="11">
        <f t="shared" si="2"/>
        <v>883576.9</v>
      </c>
      <c r="H18" s="11">
        <f t="shared" si="2"/>
        <v>883576.9</v>
      </c>
      <c r="I18" s="11">
        <f t="shared" si="2"/>
        <v>883576.9</v>
      </c>
      <c r="J18" s="11">
        <f t="shared" si="2"/>
        <v>883576.9</v>
      </c>
    </row>
    <row r="19" spans="1:10" ht="38.25" customHeight="1">
      <c r="A19" s="52"/>
      <c r="B19" s="72"/>
      <c r="C19" s="74"/>
      <c r="D19" s="13" t="s">
        <v>10</v>
      </c>
      <c r="E19" s="9">
        <f>SUM(F19:J19)</f>
        <v>3884579.5</v>
      </c>
      <c r="F19" s="9">
        <v>652363.9</v>
      </c>
      <c r="G19" s="9">
        <v>808053.9</v>
      </c>
      <c r="H19" s="9">
        <v>808053.9</v>
      </c>
      <c r="I19" s="9">
        <v>808053.9</v>
      </c>
      <c r="J19" s="9">
        <v>808053.9</v>
      </c>
    </row>
    <row r="20" spans="1:10" ht="30.75" customHeight="1">
      <c r="A20" s="52"/>
      <c r="B20" s="72"/>
      <c r="C20" s="74"/>
      <c r="D20" s="13" t="s">
        <v>11</v>
      </c>
      <c r="E20" s="9">
        <f>SUM(F20:J20)</f>
        <v>331367.2</v>
      </c>
      <c r="F20" s="9">
        <v>64295.2</v>
      </c>
      <c r="G20" s="9">
        <v>66768</v>
      </c>
      <c r="H20" s="9">
        <v>66768</v>
      </c>
      <c r="I20" s="9">
        <v>66768</v>
      </c>
      <c r="J20" s="9">
        <v>66768</v>
      </c>
    </row>
    <row r="21" spans="1:10" ht="33" customHeight="1">
      <c r="A21" s="52"/>
      <c r="B21" s="73"/>
      <c r="C21" s="75"/>
      <c r="D21" s="13" t="s">
        <v>12</v>
      </c>
      <c r="E21" s="9">
        <f>SUM(F21:J21)</f>
        <v>48019.4</v>
      </c>
      <c r="F21" s="9">
        <v>12999.4</v>
      </c>
      <c r="G21" s="9">
        <v>8755</v>
      </c>
      <c r="H21" s="9">
        <v>8755</v>
      </c>
      <c r="I21" s="9">
        <v>8755</v>
      </c>
      <c r="J21" s="9">
        <v>8755</v>
      </c>
    </row>
    <row r="22" spans="1:10" ht="15.75">
      <c r="A22" s="53" t="s">
        <v>61</v>
      </c>
      <c r="B22" s="62" t="s">
        <v>50</v>
      </c>
      <c r="C22" s="53" t="s">
        <v>16</v>
      </c>
      <c r="D22" s="8" t="s">
        <v>9</v>
      </c>
      <c r="E22" s="11">
        <f aca="true" t="shared" si="3" ref="E22:J22">E23+E25+E24</f>
        <v>296946.5</v>
      </c>
      <c r="F22" s="11">
        <f t="shared" si="3"/>
        <v>56948.1</v>
      </c>
      <c r="G22" s="11">
        <f t="shared" si="3"/>
        <v>56560.700000000004</v>
      </c>
      <c r="H22" s="11">
        <f t="shared" si="3"/>
        <v>61145.9</v>
      </c>
      <c r="I22" s="11">
        <f t="shared" si="3"/>
        <v>61145.9</v>
      </c>
      <c r="J22" s="11">
        <f t="shared" si="3"/>
        <v>61145.9</v>
      </c>
    </row>
    <row r="23" spans="1:10" ht="49.5" customHeight="1">
      <c r="A23" s="74"/>
      <c r="B23" s="65"/>
      <c r="C23" s="74"/>
      <c r="D23" s="10" t="s">
        <v>11</v>
      </c>
      <c r="E23" s="9">
        <f>SUM(F23:J23)</f>
        <v>278782.1</v>
      </c>
      <c r="F23" s="9">
        <f>F28+F32</f>
        <v>49746.7</v>
      </c>
      <c r="G23" s="9">
        <f>G28+G32</f>
        <v>53496.700000000004</v>
      </c>
      <c r="H23" s="9">
        <f>H28+H32</f>
        <v>58512.9</v>
      </c>
      <c r="I23" s="9">
        <f>I28+I32</f>
        <v>58512.9</v>
      </c>
      <c r="J23" s="9">
        <f>J28+J32</f>
        <v>58512.9</v>
      </c>
    </row>
    <row r="24" spans="1:10" ht="40.5" customHeight="1">
      <c r="A24" s="74"/>
      <c r="B24" s="65"/>
      <c r="C24" s="74"/>
      <c r="D24" s="13" t="s">
        <v>10</v>
      </c>
      <c r="E24" s="9">
        <f>SUM(F24:J24)</f>
        <v>10751.4</v>
      </c>
      <c r="F24" s="15">
        <f>F31+F27</f>
        <v>5151.4</v>
      </c>
      <c r="G24" s="15">
        <f>G31</f>
        <v>1400</v>
      </c>
      <c r="H24" s="15">
        <f>H31</f>
        <v>1400</v>
      </c>
      <c r="I24" s="15">
        <f>I31</f>
        <v>1400</v>
      </c>
      <c r="J24" s="15">
        <f>J31</f>
        <v>1400</v>
      </c>
    </row>
    <row r="25" spans="1:10" ht="36" customHeight="1">
      <c r="A25" s="74"/>
      <c r="B25" s="65"/>
      <c r="C25" s="74"/>
      <c r="D25" s="14" t="s">
        <v>12</v>
      </c>
      <c r="E25" s="15">
        <f>SUM(F25:J25)</f>
        <v>7413</v>
      </c>
      <c r="F25" s="15">
        <v>2050</v>
      </c>
      <c r="G25" s="15">
        <v>1664</v>
      </c>
      <c r="H25" s="15">
        <v>1233</v>
      </c>
      <c r="I25" s="15">
        <v>1233</v>
      </c>
      <c r="J25" s="15">
        <v>1233</v>
      </c>
    </row>
    <row r="26" spans="1:10" ht="30.75" customHeight="1">
      <c r="A26" s="83" t="s">
        <v>13</v>
      </c>
      <c r="B26" s="92" t="s">
        <v>66</v>
      </c>
      <c r="C26" s="96" t="s">
        <v>76</v>
      </c>
      <c r="D26" s="8" t="s">
        <v>9</v>
      </c>
      <c r="E26" s="11">
        <f aca="true" t="shared" si="4" ref="E26:J26">E28+E29</f>
        <v>113969</v>
      </c>
      <c r="F26" s="11">
        <f>F28+F29+F27</f>
        <v>52865.799999999996</v>
      </c>
      <c r="G26" s="11">
        <f t="shared" si="4"/>
        <v>44426.8</v>
      </c>
      <c r="H26" s="11">
        <f t="shared" si="4"/>
        <v>6233</v>
      </c>
      <c r="I26" s="11">
        <f t="shared" si="4"/>
        <v>6483</v>
      </c>
      <c r="J26" s="11">
        <f t="shared" si="4"/>
        <v>6745.5</v>
      </c>
    </row>
    <row r="27" spans="1:10" ht="30.75" customHeight="1">
      <c r="A27" s="83"/>
      <c r="B27" s="93"/>
      <c r="C27" s="97"/>
      <c r="D27" s="13" t="s">
        <v>10</v>
      </c>
      <c r="E27" s="9">
        <f>SUM(F27:J27)</f>
        <v>2785.1</v>
      </c>
      <c r="F27" s="15">
        <v>2785.1</v>
      </c>
      <c r="G27" s="15">
        <v>0</v>
      </c>
      <c r="H27" s="15">
        <v>0</v>
      </c>
      <c r="I27" s="15">
        <v>0</v>
      </c>
      <c r="J27" s="15">
        <v>0</v>
      </c>
    </row>
    <row r="28" spans="1:10" ht="37.5" customHeight="1">
      <c r="A28" s="84"/>
      <c r="B28" s="94"/>
      <c r="C28" s="98"/>
      <c r="D28" s="10" t="s">
        <v>11</v>
      </c>
      <c r="E28" s="9">
        <f>SUM(F28:J28)</f>
        <v>106556</v>
      </c>
      <c r="F28" s="15">
        <v>48030.7</v>
      </c>
      <c r="G28" s="15">
        <v>42762.8</v>
      </c>
      <c r="H28" s="15">
        <v>5000</v>
      </c>
      <c r="I28" s="15">
        <v>5250</v>
      </c>
      <c r="J28" s="15">
        <v>5512.5</v>
      </c>
    </row>
    <row r="29" spans="1:10" ht="51.75" customHeight="1">
      <c r="A29" s="84"/>
      <c r="B29" s="95"/>
      <c r="C29" s="99"/>
      <c r="D29" s="14" t="s">
        <v>12</v>
      </c>
      <c r="E29" s="9">
        <f>SUM(F29:J29)</f>
        <v>7413</v>
      </c>
      <c r="F29" s="15">
        <v>2050</v>
      </c>
      <c r="G29" s="15">
        <v>1664</v>
      </c>
      <c r="H29" s="15">
        <v>1233</v>
      </c>
      <c r="I29" s="15">
        <v>1233</v>
      </c>
      <c r="J29" s="15">
        <v>1233</v>
      </c>
    </row>
    <row r="30" spans="1:10" ht="30.75" customHeight="1">
      <c r="A30" s="83" t="s">
        <v>65</v>
      </c>
      <c r="B30" s="92" t="s">
        <v>67</v>
      </c>
      <c r="C30" s="96" t="s">
        <v>77</v>
      </c>
      <c r="D30" s="8" t="s">
        <v>9</v>
      </c>
      <c r="E30" s="11">
        <f aca="true" t="shared" si="5" ref="E30:J30">E31+E32</f>
        <v>180192.4</v>
      </c>
      <c r="F30" s="11">
        <f t="shared" si="5"/>
        <v>4082.3</v>
      </c>
      <c r="G30" s="11">
        <f t="shared" si="5"/>
        <v>12133.9</v>
      </c>
      <c r="H30" s="11">
        <f t="shared" si="5"/>
        <v>54912.9</v>
      </c>
      <c r="I30" s="11">
        <f t="shared" si="5"/>
        <v>54662.9</v>
      </c>
      <c r="J30" s="11">
        <f t="shared" si="5"/>
        <v>54400.4</v>
      </c>
    </row>
    <row r="31" spans="1:10" ht="34.5" customHeight="1">
      <c r="A31" s="84"/>
      <c r="B31" s="94"/>
      <c r="C31" s="98"/>
      <c r="D31" s="13" t="s">
        <v>10</v>
      </c>
      <c r="E31" s="9">
        <f>SUM(F31:J31)</f>
        <v>7966.3</v>
      </c>
      <c r="F31" s="15">
        <v>2366.3</v>
      </c>
      <c r="G31" s="15">
        <v>1400</v>
      </c>
      <c r="H31" s="15">
        <v>1400</v>
      </c>
      <c r="I31" s="15">
        <v>1400</v>
      </c>
      <c r="J31" s="15">
        <v>1400</v>
      </c>
    </row>
    <row r="32" spans="1:10" ht="84" customHeight="1">
      <c r="A32" s="84"/>
      <c r="B32" s="95"/>
      <c r="C32" s="99"/>
      <c r="D32" s="13" t="s">
        <v>11</v>
      </c>
      <c r="E32" s="9">
        <f>SUM(F32:J32)</f>
        <v>172226.1</v>
      </c>
      <c r="F32" s="9">
        <v>1716</v>
      </c>
      <c r="G32" s="9">
        <v>10733.9</v>
      </c>
      <c r="H32" s="9">
        <v>53512.9</v>
      </c>
      <c r="I32" s="9">
        <v>53262.9</v>
      </c>
      <c r="J32" s="9">
        <v>53000.4</v>
      </c>
    </row>
    <row r="33" spans="1:10" ht="15.75">
      <c r="A33" s="52" t="s">
        <v>62</v>
      </c>
      <c r="B33" s="56" t="s">
        <v>51</v>
      </c>
      <c r="C33" s="52" t="s">
        <v>55</v>
      </c>
      <c r="D33" s="8" t="s">
        <v>9</v>
      </c>
      <c r="E33" s="11">
        <f aca="true" t="shared" si="6" ref="E33:J33">SUM(E34:E35)</f>
        <v>43174.8</v>
      </c>
      <c r="F33" s="11">
        <f t="shared" si="6"/>
        <v>9440.2</v>
      </c>
      <c r="G33" s="11">
        <f t="shared" si="6"/>
        <v>6425</v>
      </c>
      <c r="H33" s="11">
        <f t="shared" si="6"/>
        <v>9103.2</v>
      </c>
      <c r="I33" s="11">
        <f t="shared" si="6"/>
        <v>9103.2</v>
      </c>
      <c r="J33" s="11">
        <f t="shared" si="6"/>
        <v>9103.2</v>
      </c>
    </row>
    <row r="34" spans="1:10" ht="34.5" customHeight="1">
      <c r="A34" s="52"/>
      <c r="B34" s="56"/>
      <c r="C34" s="52"/>
      <c r="D34" s="13" t="s">
        <v>10</v>
      </c>
      <c r="E34" s="9">
        <f>SUM(F34:J34)</f>
        <v>25774.4</v>
      </c>
      <c r="F34" s="9">
        <f>F37</f>
        <v>5533.7</v>
      </c>
      <c r="G34" s="9">
        <f>G37</f>
        <v>3855</v>
      </c>
      <c r="H34" s="9">
        <f>H37</f>
        <v>5461.9</v>
      </c>
      <c r="I34" s="9">
        <f>I37</f>
        <v>5461.9</v>
      </c>
      <c r="J34" s="9">
        <f>J37</f>
        <v>5461.9</v>
      </c>
    </row>
    <row r="35" spans="1:10" ht="54" customHeight="1">
      <c r="A35" s="52"/>
      <c r="B35" s="56"/>
      <c r="C35" s="52"/>
      <c r="D35" s="13" t="s">
        <v>11</v>
      </c>
      <c r="E35" s="9">
        <f>SUM(F35:J35)</f>
        <v>17400.399999999998</v>
      </c>
      <c r="F35" s="9">
        <f>F38+F39</f>
        <v>3906.5</v>
      </c>
      <c r="G35" s="9">
        <f>G38+G39</f>
        <v>2570</v>
      </c>
      <c r="H35" s="9">
        <f>H38+H39</f>
        <v>3641.3</v>
      </c>
      <c r="I35" s="9">
        <f>I38+I39</f>
        <v>3641.3</v>
      </c>
      <c r="J35" s="9">
        <f>J38+J39</f>
        <v>3641.3</v>
      </c>
    </row>
    <row r="36" spans="1:10" ht="12.75" customHeight="1">
      <c r="A36" s="53" t="s">
        <v>39</v>
      </c>
      <c r="B36" s="62" t="s">
        <v>45</v>
      </c>
      <c r="C36" s="52" t="s">
        <v>41</v>
      </c>
      <c r="D36" s="8" t="s">
        <v>9</v>
      </c>
      <c r="E36" s="11">
        <f aca="true" t="shared" si="7" ref="E36:J36">SUM(E37:E38)</f>
        <v>40651.7</v>
      </c>
      <c r="F36" s="11">
        <f t="shared" si="7"/>
        <v>6917.1</v>
      </c>
      <c r="G36" s="11">
        <f t="shared" si="7"/>
        <v>6425</v>
      </c>
      <c r="H36" s="11">
        <f t="shared" si="7"/>
        <v>9103.2</v>
      </c>
      <c r="I36" s="11">
        <f t="shared" si="7"/>
        <v>9103.2</v>
      </c>
      <c r="J36" s="11">
        <f t="shared" si="7"/>
        <v>9103.2</v>
      </c>
    </row>
    <row r="37" spans="1:10" ht="36.75" customHeight="1">
      <c r="A37" s="74"/>
      <c r="B37" s="65"/>
      <c r="C37" s="52"/>
      <c r="D37" s="13" t="s">
        <v>10</v>
      </c>
      <c r="E37" s="9">
        <f>F37+G37+H37+I37+J37</f>
        <v>25774.4</v>
      </c>
      <c r="F37" s="9">
        <v>5533.7</v>
      </c>
      <c r="G37" s="9">
        <v>3855</v>
      </c>
      <c r="H37" s="9">
        <v>5461.9</v>
      </c>
      <c r="I37" s="9">
        <v>5461.9</v>
      </c>
      <c r="J37" s="9">
        <v>5461.9</v>
      </c>
    </row>
    <row r="38" spans="1:10" ht="35.25" customHeight="1">
      <c r="A38" s="75"/>
      <c r="B38" s="66"/>
      <c r="C38" s="52"/>
      <c r="D38" s="13" t="s">
        <v>11</v>
      </c>
      <c r="E38" s="9">
        <f>F38+G38+H38+I38+J38</f>
        <v>14877.3</v>
      </c>
      <c r="F38" s="9">
        <v>1383.4</v>
      </c>
      <c r="G38" s="9">
        <v>2570</v>
      </c>
      <c r="H38" s="9">
        <v>3641.3</v>
      </c>
      <c r="I38" s="9">
        <v>3641.3</v>
      </c>
      <c r="J38" s="9">
        <v>3641.3</v>
      </c>
    </row>
    <row r="39" spans="1:10" ht="52.5" customHeight="1">
      <c r="A39" s="5" t="s">
        <v>44</v>
      </c>
      <c r="B39" s="44" t="s">
        <v>56</v>
      </c>
      <c r="C39" s="5" t="s">
        <v>41</v>
      </c>
      <c r="D39" s="13" t="s">
        <v>11</v>
      </c>
      <c r="E39" s="9">
        <f>F39+G39+H39+I39+J39</f>
        <v>2523.1</v>
      </c>
      <c r="F39" s="7">
        <v>2523.1</v>
      </c>
      <c r="G39" s="35">
        <v>0</v>
      </c>
      <c r="H39" s="35">
        <v>0</v>
      </c>
      <c r="I39" s="35">
        <v>0</v>
      </c>
      <c r="J39" s="35">
        <v>0</v>
      </c>
    </row>
    <row r="40" spans="1:10" ht="15.75">
      <c r="A40" s="75"/>
      <c r="B40" s="75" t="s">
        <v>30</v>
      </c>
      <c r="C40" s="90"/>
      <c r="D40" s="33" t="s">
        <v>9</v>
      </c>
      <c r="E40" s="34">
        <f>SUM(F40:J40)</f>
        <v>6794347.7</v>
      </c>
      <c r="F40" s="34">
        <f>F41+F42+F43</f>
        <v>1195627.1</v>
      </c>
      <c r="G40" s="34">
        <f>G41+G42+G43</f>
        <v>1394232.5999999999</v>
      </c>
      <c r="H40" s="34">
        <f>H41+H42+H43</f>
        <v>1401495.9999999998</v>
      </c>
      <c r="I40" s="34">
        <f>I41+I42+I43</f>
        <v>1401495.9999999998</v>
      </c>
      <c r="J40" s="34">
        <f>J41+J42+J43</f>
        <v>1401495.9999999998</v>
      </c>
    </row>
    <row r="41" spans="1:10" ht="31.5">
      <c r="A41" s="52"/>
      <c r="B41" s="52"/>
      <c r="C41" s="91"/>
      <c r="D41" s="10" t="s">
        <v>10</v>
      </c>
      <c r="E41" s="9">
        <f>SUM(F41:J41)</f>
        <v>5742883.499999999</v>
      </c>
      <c r="F41" s="9">
        <f>F11+F34+F24</f>
        <v>974435.2000000001</v>
      </c>
      <c r="G41" s="9">
        <f>G11+G34+G24</f>
        <v>1190906.9</v>
      </c>
      <c r="H41" s="9">
        <f>H11+H34+H24</f>
        <v>1192513.7999999998</v>
      </c>
      <c r="I41" s="9">
        <f>I11+I34+I24</f>
        <v>1192513.7999999998</v>
      </c>
      <c r="J41" s="9">
        <f>J11+J34+J24</f>
        <v>1192513.7999999998</v>
      </c>
    </row>
    <row r="42" spans="1:10" ht="31.5">
      <c r="A42" s="52"/>
      <c r="B42" s="52"/>
      <c r="C42" s="91"/>
      <c r="D42" s="10" t="s">
        <v>11</v>
      </c>
      <c r="E42" s="9">
        <f>SUM(F42:J42)</f>
        <v>839805.4999999999</v>
      </c>
      <c r="F42" s="9">
        <f>F12+F23+F35</f>
        <v>166316.2</v>
      </c>
      <c r="G42" s="9">
        <f>G12+G23+G35</f>
        <v>163806.7</v>
      </c>
      <c r="H42" s="9">
        <f>H12+H23+H35</f>
        <v>169894.19999999998</v>
      </c>
      <c r="I42" s="9">
        <f>I12+I23+I35</f>
        <v>169894.19999999998</v>
      </c>
      <c r="J42" s="9">
        <f>J12+J23+J35</f>
        <v>169894.19999999998</v>
      </c>
    </row>
    <row r="43" spans="1:10" ht="31.5">
      <c r="A43" s="52"/>
      <c r="B43" s="52"/>
      <c r="C43" s="91"/>
      <c r="D43" s="10" t="s">
        <v>12</v>
      </c>
      <c r="E43" s="9">
        <f>SUM(F43:J43)</f>
        <v>211658.7</v>
      </c>
      <c r="F43" s="9">
        <f>F13+F25</f>
        <v>54875.700000000004</v>
      </c>
      <c r="G43" s="9">
        <f>G13+G25</f>
        <v>39519</v>
      </c>
      <c r="H43" s="9">
        <f>H13+H25</f>
        <v>39088</v>
      </c>
      <c r="I43" s="9">
        <f>I13+I25</f>
        <v>39088</v>
      </c>
      <c r="J43" s="9">
        <f>J13+J25</f>
        <v>39088</v>
      </c>
    </row>
    <row r="44" spans="1:10" ht="25.5" customHeight="1">
      <c r="A44" s="68" t="s">
        <v>22</v>
      </c>
      <c r="B44" s="69"/>
      <c r="C44" s="69"/>
      <c r="D44" s="69"/>
      <c r="E44" s="69"/>
      <c r="F44" s="69"/>
      <c r="G44" s="69"/>
      <c r="H44" s="69"/>
      <c r="I44" s="69"/>
      <c r="J44" s="70"/>
    </row>
    <row r="45" spans="1:10" s="17" customFormat="1" ht="24" customHeight="1">
      <c r="A45" s="52" t="s">
        <v>60</v>
      </c>
      <c r="B45" s="56" t="s">
        <v>52</v>
      </c>
      <c r="C45" s="52" t="s">
        <v>71</v>
      </c>
      <c r="D45" s="8" t="s">
        <v>9</v>
      </c>
      <c r="E45" s="16">
        <f aca="true" t="shared" si="8" ref="E45:E57">SUM(F45:J45)</f>
        <v>31381.6</v>
      </c>
      <c r="F45" s="16">
        <f>F46+F47</f>
        <v>7021.6</v>
      </c>
      <c r="G45" s="16">
        <f>G46+G47</f>
        <v>6090</v>
      </c>
      <c r="H45" s="16">
        <f>H46+H47</f>
        <v>6090</v>
      </c>
      <c r="I45" s="16">
        <f>I46+I47</f>
        <v>6090</v>
      </c>
      <c r="J45" s="16">
        <f>J46+J47</f>
        <v>6090</v>
      </c>
    </row>
    <row r="46" spans="1:10" s="17" customFormat="1" ht="48.75" customHeight="1">
      <c r="A46" s="52"/>
      <c r="B46" s="56"/>
      <c r="C46" s="52"/>
      <c r="D46" s="13" t="s">
        <v>10</v>
      </c>
      <c r="E46" s="18">
        <f t="shared" si="8"/>
        <v>10419.5</v>
      </c>
      <c r="F46" s="18">
        <f>F53+F50</f>
        <v>2763.5</v>
      </c>
      <c r="G46" s="18">
        <f>G53+G50</f>
        <v>1914</v>
      </c>
      <c r="H46" s="18">
        <f>H53+H50</f>
        <v>1914</v>
      </c>
      <c r="I46" s="18">
        <f>I53+I50</f>
        <v>1914</v>
      </c>
      <c r="J46" s="18">
        <f>J53+J50</f>
        <v>1914</v>
      </c>
    </row>
    <row r="47" spans="1:10" s="17" customFormat="1" ht="34.5" customHeight="1">
      <c r="A47" s="52"/>
      <c r="B47" s="56"/>
      <c r="C47" s="52"/>
      <c r="D47" s="13" t="s">
        <v>11</v>
      </c>
      <c r="E47" s="18">
        <f t="shared" si="8"/>
        <v>20962.1</v>
      </c>
      <c r="F47" s="18">
        <f>F48+F51+F54</f>
        <v>4258.1</v>
      </c>
      <c r="G47" s="18">
        <f>G48+G51+G54</f>
        <v>4176</v>
      </c>
      <c r="H47" s="18">
        <f>H48+H51+H54</f>
        <v>4176</v>
      </c>
      <c r="I47" s="18">
        <f>I48+I51+I54</f>
        <v>4176</v>
      </c>
      <c r="J47" s="18">
        <f>J48+J51+J54</f>
        <v>4176</v>
      </c>
    </row>
    <row r="48" spans="1:12" s="17" customFormat="1" ht="318.75" customHeight="1">
      <c r="A48" s="7" t="s">
        <v>8</v>
      </c>
      <c r="B48" s="19" t="s">
        <v>31</v>
      </c>
      <c r="C48" s="7" t="s">
        <v>85</v>
      </c>
      <c r="D48" s="13" t="s">
        <v>11</v>
      </c>
      <c r="E48" s="18">
        <f t="shared" si="8"/>
        <v>14897.6</v>
      </c>
      <c r="F48" s="18">
        <v>3593.6</v>
      </c>
      <c r="G48" s="18">
        <v>2826</v>
      </c>
      <c r="H48" s="18">
        <v>2826</v>
      </c>
      <c r="I48" s="18">
        <v>2826</v>
      </c>
      <c r="J48" s="18">
        <v>2826</v>
      </c>
      <c r="L48" s="21"/>
    </row>
    <row r="49" spans="1:12" s="17" customFormat="1" ht="30" customHeight="1">
      <c r="A49" s="53" t="s">
        <v>21</v>
      </c>
      <c r="B49" s="62" t="s">
        <v>32</v>
      </c>
      <c r="C49" s="53" t="s">
        <v>86</v>
      </c>
      <c r="D49" s="8" t="s">
        <v>9</v>
      </c>
      <c r="E49" s="18">
        <f t="shared" si="8"/>
        <v>5327.3</v>
      </c>
      <c r="F49" s="16">
        <f>F50+F51</f>
        <v>927.3</v>
      </c>
      <c r="G49" s="16">
        <f>G50+G51</f>
        <v>1100</v>
      </c>
      <c r="H49" s="16">
        <f>H50+H51</f>
        <v>1100</v>
      </c>
      <c r="I49" s="16">
        <f>I50+I51</f>
        <v>1100</v>
      </c>
      <c r="J49" s="16">
        <f>J50+J51</f>
        <v>1100</v>
      </c>
      <c r="L49" s="21"/>
    </row>
    <row r="50" spans="1:10" s="17" customFormat="1" ht="33" customHeight="1">
      <c r="A50" s="60"/>
      <c r="B50" s="63"/>
      <c r="C50" s="54"/>
      <c r="D50" s="14" t="s">
        <v>10</v>
      </c>
      <c r="E50" s="18">
        <f t="shared" si="8"/>
        <v>425</v>
      </c>
      <c r="F50" s="18">
        <v>425</v>
      </c>
      <c r="G50" s="18">
        <v>0</v>
      </c>
      <c r="H50" s="18">
        <v>0</v>
      </c>
      <c r="I50" s="18">
        <v>0</v>
      </c>
      <c r="J50" s="18">
        <v>0</v>
      </c>
    </row>
    <row r="51" spans="1:10" s="17" customFormat="1" ht="75" customHeight="1">
      <c r="A51" s="61"/>
      <c r="B51" s="64"/>
      <c r="C51" s="55"/>
      <c r="D51" s="13" t="s">
        <v>11</v>
      </c>
      <c r="E51" s="18">
        <f t="shared" si="8"/>
        <v>4902.3</v>
      </c>
      <c r="F51" s="18">
        <v>502.3</v>
      </c>
      <c r="G51" s="18">
        <v>1100</v>
      </c>
      <c r="H51" s="18">
        <v>1100</v>
      </c>
      <c r="I51" s="18">
        <v>1100</v>
      </c>
      <c r="J51" s="18">
        <v>1100</v>
      </c>
    </row>
    <row r="52" spans="1:10" s="17" customFormat="1" ht="24" customHeight="1">
      <c r="A52" s="57" t="s">
        <v>47</v>
      </c>
      <c r="B52" s="62" t="s">
        <v>33</v>
      </c>
      <c r="C52" s="57" t="s">
        <v>42</v>
      </c>
      <c r="D52" s="8" t="s">
        <v>9</v>
      </c>
      <c r="E52" s="16">
        <f>SUM(F52:J52)</f>
        <v>11156.7</v>
      </c>
      <c r="F52" s="16">
        <f>F53+F54</f>
        <v>2500.7</v>
      </c>
      <c r="G52" s="16">
        <f>G53+G54</f>
        <v>2164</v>
      </c>
      <c r="H52" s="16">
        <f>H53+H54</f>
        <v>2164</v>
      </c>
      <c r="I52" s="16">
        <f>I53+I54</f>
        <v>2164</v>
      </c>
      <c r="J52" s="16">
        <f>J53+J54</f>
        <v>2164</v>
      </c>
    </row>
    <row r="53" spans="1:10" s="17" customFormat="1" ht="48.75" customHeight="1">
      <c r="A53" s="58"/>
      <c r="B53" s="65"/>
      <c r="C53" s="58"/>
      <c r="D53" s="14" t="s">
        <v>10</v>
      </c>
      <c r="E53" s="18">
        <f t="shared" si="8"/>
        <v>9994.5</v>
      </c>
      <c r="F53" s="18">
        <v>2338.5</v>
      </c>
      <c r="G53" s="18">
        <v>1914</v>
      </c>
      <c r="H53" s="18">
        <v>1914</v>
      </c>
      <c r="I53" s="18">
        <v>1914</v>
      </c>
      <c r="J53" s="18">
        <v>1914</v>
      </c>
    </row>
    <row r="54" spans="1:10" s="17" customFormat="1" ht="51.75" customHeight="1">
      <c r="A54" s="59"/>
      <c r="B54" s="66"/>
      <c r="C54" s="59"/>
      <c r="D54" s="13" t="s">
        <v>11</v>
      </c>
      <c r="E54" s="18">
        <f t="shared" si="8"/>
        <v>1162.2</v>
      </c>
      <c r="F54" s="18">
        <v>162.2</v>
      </c>
      <c r="G54" s="18">
        <v>250</v>
      </c>
      <c r="H54" s="18">
        <v>250</v>
      </c>
      <c r="I54" s="18">
        <v>250</v>
      </c>
      <c r="J54" s="18">
        <v>250</v>
      </c>
    </row>
    <row r="55" spans="1:10" s="17" customFormat="1" ht="21" customHeight="1">
      <c r="A55" s="52"/>
      <c r="B55" s="52" t="s">
        <v>35</v>
      </c>
      <c r="C55" s="52"/>
      <c r="D55" s="8" t="s">
        <v>9</v>
      </c>
      <c r="E55" s="16">
        <f t="shared" si="8"/>
        <v>31381.6</v>
      </c>
      <c r="F55" s="16">
        <f>F56+F57</f>
        <v>7021.6</v>
      </c>
      <c r="G55" s="16">
        <f>G56+G57</f>
        <v>6090</v>
      </c>
      <c r="H55" s="16">
        <f>H56+H57</f>
        <v>6090</v>
      </c>
      <c r="I55" s="16">
        <f>I56+I57</f>
        <v>6090</v>
      </c>
      <c r="J55" s="16">
        <f>J56+J57</f>
        <v>6090</v>
      </c>
    </row>
    <row r="56" spans="1:10" s="17" customFormat="1" ht="39" customHeight="1">
      <c r="A56" s="52"/>
      <c r="B56" s="52"/>
      <c r="C56" s="52"/>
      <c r="D56" s="13" t="s">
        <v>10</v>
      </c>
      <c r="E56" s="18">
        <f t="shared" si="8"/>
        <v>10419.5</v>
      </c>
      <c r="F56" s="18">
        <f aca="true" t="shared" si="9" ref="F56:J57">F46</f>
        <v>2763.5</v>
      </c>
      <c r="G56" s="18">
        <f t="shared" si="9"/>
        <v>1914</v>
      </c>
      <c r="H56" s="18">
        <f t="shared" si="9"/>
        <v>1914</v>
      </c>
      <c r="I56" s="18">
        <f t="shared" si="9"/>
        <v>1914</v>
      </c>
      <c r="J56" s="18">
        <f t="shared" si="9"/>
        <v>1914</v>
      </c>
    </row>
    <row r="57" spans="1:10" s="17" customFormat="1" ht="43.5" customHeight="1">
      <c r="A57" s="52"/>
      <c r="B57" s="52"/>
      <c r="C57" s="52"/>
      <c r="D57" s="13" t="s">
        <v>11</v>
      </c>
      <c r="E57" s="18">
        <f t="shared" si="8"/>
        <v>20962.1</v>
      </c>
      <c r="F57" s="18">
        <f t="shared" si="9"/>
        <v>4258.1</v>
      </c>
      <c r="G57" s="18">
        <f t="shared" si="9"/>
        <v>4176</v>
      </c>
      <c r="H57" s="18">
        <f t="shared" si="9"/>
        <v>4176</v>
      </c>
      <c r="I57" s="18">
        <f t="shared" si="9"/>
        <v>4176</v>
      </c>
      <c r="J57" s="18">
        <f t="shared" si="9"/>
        <v>4176</v>
      </c>
    </row>
    <row r="58" spans="1:10" ht="21.75" customHeight="1">
      <c r="A58" s="68" t="s">
        <v>23</v>
      </c>
      <c r="B58" s="69"/>
      <c r="C58" s="69"/>
      <c r="D58" s="69"/>
      <c r="E58" s="69"/>
      <c r="F58" s="69"/>
      <c r="G58" s="69"/>
      <c r="H58" s="69"/>
      <c r="I58" s="69"/>
      <c r="J58" s="70"/>
    </row>
    <row r="59" spans="1:10" ht="15.75" customHeight="1">
      <c r="A59" s="52" t="s">
        <v>60</v>
      </c>
      <c r="B59" s="56" t="s">
        <v>63</v>
      </c>
      <c r="C59" s="52" t="s">
        <v>42</v>
      </c>
      <c r="D59" s="8" t="s">
        <v>9</v>
      </c>
      <c r="E59" s="40">
        <f aca="true" t="shared" si="10" ref="E59:J59">E60+E61</f>
        <v>309210.3</v>
      </c>
      <c r="F59" s="40">
        <f>F60+F61</f>
        <v>56964</v>
      </c>
      <c r="G59" s="40">
        <f t="shared" si="10"/>
        <v>62613.3</v>
      </c>
      <c r="H59" s="40">
        <f t="shared" si="10"/>
        <v>63211</v>
      </c>
      <c r="I59" s="40">
        <f t="shared" si="10"/>
        <v>63211</v>
      </c>
      <c r="J59" s="40">
        <f t="shared" si="10"/>
        <v>63211</v>
      </c>
    </row>
    <row r="60" spans="1:12" ht="47.25" customHeight="1">
      <c r="A60" s="52"/>
      <c r="B60" s="56"/>
      <c r="C60" s="52"/>
      <c r="D60" s="13" t="s">
        <v>11</v>
      </c>
      <c r="E60" s="22">
        <f>SUM(F60:J60)</f>
        <v>309190.3</v>
      </c>
      <c r="F60" s="22">
        <v>56944</v>
      </c>
      <c r="G60" s="22">
        <v>62613.3</v>
      </c>
      <c r="H60" s="22">
        <v>63211</v>
      </c>
      <c r="I60" s="22">
        <v>63211</v>
      </c>
      <c r="J60" s="22">
        <v>63211</v>
      </c>
      <c r="K60" s="3"/>
      <c r="L60" s="23"/>
    </row>
    <row r="61" spans="1:12" ht="36.75" customHeight="1">
      <c r="A61" s="52"/>
      <c r="B61" s="56"/>
      <c r="C61" s="52"/>
      <c r="D61" s="13" t="s">
        <v>12</v>
      </c>
      <c r="E61" s="22">
        <f>F61+G61+I61+J61</f>
        <v>20</v>
      </c>
      <c r="F61" s="22">
        <v>20</v>
      </c>
      <c r="G61" s="22">
        <v>0</v>
      </c>
      <c r="H61" s="22">
        <v>0</v>
      </c>
      <c r="I61" s="22">
        <v>0</v>
      </c>
      <c r="J61" s="22">
        <v>0</v>
      </c>
      <c r="K61" s="3"/>
      <c r="L61" s="23"/>
    </row>
    <row r="62" spans="1:12" s="17" customFormat="1" ht="123.75" customHeight="1">
      <c r="A62" s="7" t="s">
        <v>61</v>
      </c>
      <c r="B62" s="10" t="s">
        <v>53</v>
      </c>
      <c r="C62" s="7" t="s">
        <v>57</v>
      </c>
      <c r="D62" s="13" t="s">
        <v>11</v>
      </c>
      <c r="E62" s="16">
        <f>SUM(F62:J62)</f>
        <v>20418.599999999995</v>
      </c>
      <c r="F62" s="41">
        <f>F63+F64+F65</f>
        <v>18673.899999999998</v>
      </c>
      <c r="G62" s="41">
        <f>G63+G64</f>
        <v>0</v>
      </c>
      <c r="H62" s="41">
        <f>H63+H64</f>
        <v>345.3</v>
      </c>
      <c r="I62" s="41">
        <f>I63+I64</f>
        <v>580.8</v>
      </c>
      <c r="J62" s="41">
        <f>J63+J64</f>
        <v>818.6</v>
      </c>
      <c r="L62" s="21"/>
    </row>
    <row r="63" spans="1:12" s="17" customFormat="1" ht="47.25" customHeight="1">
      <c r="A63" s="7" t="s">
        <v>13</v>
      </c>
      <c r="B63" s="19" t="s">
        <v>14</v>
      </c>
      <c r="C63" s="7" t="s">
        <v>75</v>
      </c>
      <c r="D63" s="13" t="s">
        <v>11</v>
      </c>
      <c r="E63" s="18">
        <f>SUM(F63:J63)</f>
        <v>16038.499999999998</v>
      </c>
      <c r="F63" s="9">
        <v>14293.8</v>
      </c>
      <c r="G63" s="9">
        <v>0</v>
      </c>
      <c r="H63" s="18">
        <v>345.3</v>
      </c>
      <c r="I63" s="18">
        <v>580.8</v>
      </c>
      <c r="J63" s="18">
        <v>818.6</v>
      </c>
      <c r="L63" s="21"/>
    </row>
    <row r="64" spans="1:12" s="17" customFormat="1" ht="100.5" customHeight="1">
      <c r="A64" s="42" t="s">
        <v>64</v>
      </c>
      <c r="B64" s="19" t="s">
        <v>40</v>
      </c>
      <c r="C64" s="7" t="s">
        <v>79</v>
      </c>
      <c r="D64" s="13" t="s">
        <v>11</v>
      </c>
      <c r="E64" s="18">
        <f>SUM(F64:J64)</f>
        <v>3980.1</v>
      </c>
      <c r="F64" s="22">
        <v>3980.1</v>
      </c>
      <c r="G64" s="18"/>
      <c r="H64" s="18"/>
      <c r="I64" s="18"/>
      <c r="J64" s="18"/>
      <c r="L64" s="21"/>
    </row>
    <row r="65" spans="1:12" s="17" customFormat="1" ht="69.75" customHeight="1">
      <c r="A65" s="42" t="s">
        <v>72</v>
      </c>
      <c r="B65" s="19" t="s">
        <v>73</v>
      </c>
      <c r="C65" s="7" t="s">
        <v>78</v>
      </c>
      <c r="D65" s="13" t="s">
        <v>11</v>
      </c>
      <c r="E65" s="18">
        <f>SUM(F65:J65)</f>
        <v>400</v>
      </c>
      <c r="F65" s="22">
        <v>400</v>
      </c>
      <c r="G65" s="18"/>
      <c r="H65" s="18"/>
      <c r="I65" s="18"/>
      <c r="J65" s="18"/>
      <c r="L65" s="21"/>
    </row>
    <row r="66" spans="1:12" s="17" customFormat="1" ht="19.5" customHeight="1">
      <c r="A66" s="52" t="s">
        <v>62</v>
      </c>
      <c r="B66" s="56" t="s">
        <v>58</v>
      </c>
      <c r="C66" s="52" t="s">
        <v>43</v>
      </c>
      <c r="D66" s="25" t="s">
        <v>9</v>
      </c>
      <c r="E66" s="16">
        <f>F66+H66+I66+J66</f>
        <v>14848.6</v>
      </c>
      <c r="F66" s="41">
        <f>F67+F68</f>
        <v>14848.6</v>
      </c>
      <c r="G66" s="41">
        <f>G67+G68</f>
        <v>0</v>
      </c>
      <c r="H66" s="41">
        <f>H67+H68</f>
        <v>0</v>
      </c>
      <c r="I66" s="41">
        <f>I67+I68</f>
        <v>0</v>
      </c>
      <c r="J66" s="41">
        <f>J67+J68</f>
        <v>0</v>
      </c>
      <c r="L66" s="21"/>
    </row>
    <row r="67" spans="1:12" s="17" customFormat="1" ht="42.75" customHeight="1">
      <c r="A67" s="88"/>
      <c r="B67" s="89"/>
      <c r="C67" s="88"/>
      <c r="D67" s="13" t="s">
        <v>10</v>
      </c>
      <c r="E67" s="18">
        <f>F67+H67+I67+J67</f>
        <v>9179.2</v>
      </c>
      <c r="F67" s="22">
        <f>F71</f>
        <v>9179.2</v>
      </c>
      <c r="G67" s="22">
        <f>G71</f>
        <v>0</v>
      </c>
      <c r="H67" s="22">
        <f>H71</f>
        <v>0</v>
      </c>
      <c r="I67" s="22">
        <f>I71</f>
        <v>0</v>
      </c>
      <c r="J67" s="22">
        <f>J71</f>
        <v>0</v>
      </c>
      <c r="L67" s="21"/>
    </row>
    <row r="68" spans="1:12" s="17" customFormat="1" ht="33" customHeight="1">
      <c r="A68" s="88"/>
      <c r="B68" s="89"/>
      <c r="C68" s="88"/>
      <c r="D68" s="13" t="s">
        <v>11</v>
      </c>
      <c r="E68" s="18">
        <f>F68+H68+I68+J68</f>
        <v>5669.4</v>
      </c>
      <c r="F68" s="24">
        <f>F69+F72+F73+F74+F75</f>
        <v>5669.4</v>
      </c>
      <c r="G68" s="37">
        <f>G69</f>
        <v>0</v>
      </c>
      <c r="H68" s="37">
        <f>H69</f>
        <v>0</v>
      </c>
      <c r="I68" s="37">
        <f>I69</f>
        <v>0</v>
      </c>
      <c r="J68" s="37">
        <f>J69</f>
        <v>0</v>
      </c>
      <c r="L68" s="21"/>
    </row>
    <row r="69" spans="1:12" s="17" customFormat="1" ht="52.5" customHeight="1">
      <c r="A69" s="36" t="s">
        <v>39</v>
      </c>
      <c r="B69" s="7" t="s">
        <v>59</v>
      </c>
      <c r="C69" s="7" t="s">
        <v>46</v>
      </c>
      <c r="D69" s="13" t="s">
        <v>11</v>
      </c>
      <c r="E69" s="18">
        <f aca="true" t="shared" si="11" ref="E69:E75">F69+G69+H69+I69+J69</f>
        <v>2500</v>
      </c>
      <c r="F69" s="24">
        <v>2500</v>
      </c>
      <c r="G69" s="18">
        <v>0</v>
      </c>
      <c r="H69" s="18">
        <v>0</v>
      </c>
      <c r="I69" s="18">
        <v>0</v>
      </c>
      <c r="J69" s="18">
        <v>0</v>
      </c>
      <c r="L69" s="21"/>
    </row>
    <row r="70" spans="1:12" s="17" customFormat="1" ht="20.25" customHeight="1">
      <c r="A70" s="85" t="s">
        <v>44</v>
      </c>
      <c r="B70" s="62" t="s">
        <v>48</v>
      </c>
      <c r="C70" s="53" t="s">
        <v>80</v>
      </c>
      <c r="D70" s="25" t="s">
        <v>9</v>
      </c>
      <c r="E70" s="16">
        <f t="shared" si="11"/>
        <v>11299.1</v>
      </c>
      <c r="F70" s="50">
        <f>F71+F72</f>
        <v>11299.1</v>
      </c>
      <c r="G70" s="43">
        <v>0</v>
      </c>
      <c r="H70" s="43">
        <v>0</v>
      </c>
      <c r="I70" s="43">
        <v>0</v>
      </c>
      <c r="J70" s="43">
        <v>0</v>
      </c>
      <c r="L70" s="21"/>
    </row>
    <row r="71" spans="1:12" s="17" customFormat="1" ht="44.25" customHeight="1">
      <c r="A71" s="60"/>
      <c r="B71" s="63"/>
      <c r="C71" s="60"/>
      <c r="D71" s="13" t="s">
        <v>10</v>
      </c>
      <c r="E71" s="18">
        <f t="shared" si="11"/>
        <v>9179.2</v>
      </c>
      <c r="F71" s="24">
        <v>9179.2</v>
      </c>
      <c r="G71" s="18">
        <v>0</v>
      </c>
      <c r="H71" s="18">
        <v>0</v>
      </c>
      <c r="I71" s="18">
        <v>0</v>
      </c>
      <c r="J71" s="18">
        <v>0</v>
      </c>
      <c r="L71" s="21"/>
    </row>
    <row r="72" spans="1:12" s="17" customFormat="1" ht="66.75" customHeight="1">
      <c r="A72" s="61"/>
      <c r="B72" s="64"/>
      <c r="C72" s="61"/>
      <c r="D72" s="13" t="s">
        <v>11</v>
      </c>
      <c r="E72" s="18">
        <f t="shared" si="11"/>
        <v>2119.9</v>
      </c>
      <c r="F72" s="24">
        <v>2119.9</v>
      </c>
      <c r="G72" s="18">
        <v>0</v>
      </c>
      <c r="H72" s="18">
        <v>0</v>
      </c>
      <c r="I72" s="18">
        <v>0</v>
      </c>
      <c r="J72" s="18">
        <v>0</v>
      </c>
      <c r="L72" s="21"/>
    </row>
    <row r="73" spans="1:12" s="17" customFormat="1" ht="69.75" customHeight="1">
      <c r="A73" s="47" t="s">
        <v>68</v>
      </c>
      <c r="B73" s="45" t="s">
        <v>74</v>
      </c>
      <c r="C73" s="46" t="s">
        <v>81</v>
      </c>
      <c r="D73" s="13" t="s">
        <v>11</v>
      </c>
      <c r="E73" s="18">
        <f t="shared" si="11"/>
        <v>649.5</v>
      </c>
      <c r="F73" s="24">
        <v>649.5</v>
      </c>
      <c r="G73" s="18">
        <v>0</v>
      </c>
      <c r="H73" s="18">
        <v>0</v>
      </c>
      <c r="I73" s="18">
        <v>0</v>
      </c>
      <c r="J73" s="18">
        <v>0</v>
      </c>
      <c r="L73" s="21"/>
    </row>
    <row r="74" spans="1:12" s="17" customFormat="1" ht="64.5" customHeight="1">
      <c r="A74" s="49" t="s">
        <v>69</v>
      </c>
      <c r="B74" s="48" t="s">
        <v>70</v>
      </c>
      <c r="C74" s="47" t="s">
        <v>71</v>
      </c>
      <c r="D74" s="13" t="s">
        <v>11</v>
      </c>
      <c r="E74" s="18">
        <f t="shared" si="11"/>
        <v>250</v>
      </c>
      <c r="F74" s="24">
        <v>250</v>
      </c>
      <c r="G74" s="18">
        <v>0</v>
      </c>
      <c r="H74" s="18">
        <v>0</v>
      </c>
      <c r="I74" s="18">
        <v>0</v>
      </c>
      <c r="J74" s="18">
        <v>0</v>
      </c>
      <c r="L74" s="21"/>
    </row>
    <row r="75" spans="1:12" s="17" customFormat="1" ht="83.25" customHeight="1">
      <c r="A75" s="49" t="s">
        <v>83</v>
      </c>
      <c r="B75" s="51" t="s">
        <v>84</v>
      </c>
      <c r="C75" s="49" t="s">
        <v>87</v>
      </c>
      <c r="D75" s="13" t="s">
        <v>11</v>
      </c>
      <c r="E75" s="18">
        <f t="shared" si="11"/>
        <v>150</v>
      </c>
      <c r="F75" s="24">
        <v>150</v>
      </c>
      <c r="G75" s="18">
        <v>0</v>
      </c>
      <c r="H75" s="18">
        <v>0</v>
      </c>
      <c r="I75" s="18">
        <v>0</v>
      </c>
      <c r="J75" s="18">
        <v>0</v>
      </c>
      <c r="L75" s="21"/>
    </row>
    <row r="76" spans="1:12" s="17" customFormat="1" ht="21.75" customHeight="1">
      <c r="A76" s="85"/>
      <c r="B76" s="53" t="s">
        <v>34</v>
      </c>
      <c r="C76" s="53"/>
      <c r="D76" s="25" t="s">
        <v>9</v>
      </c>
      <c r="E76" s="16">
        <v>342370.8</v>
      </c>
      <c r="F76" s="16">
        <f>F78+F79+F77</f>
        <v>90486.49999999999</v>
      </c>
      <c r="G76" s="16">
        <f>G78+G79</f>
        <v>62613.3</v>
      </c>
      <c r="H76" s="16">
        <f>H78+H79</f>
        <v>63556.3</v>
      </c>
      <c r="I76" s="16">
        <f>I78+I79</f>
        <v>63791.8</v>
      </c>
      <c r="J76" s="16">
        <f>J78+J79</f>
        <v>64029.6</v>
      </c>
      <c r="L76" s="21"/>
    </row>
    <row r="77" spans="1:12" s="17" customFormat="1" ht="41.25" customHeight="1">
      <c r="A77" s="86"/>
      <c r="B77" s="74"/>
      <c r="C77" s="74"/>
      <c r="D77" s="13" t="s">
        <v>10</v>
      </c>
      <c r="E77" s="18">
        <f>SUM(F77:J77)</f>
        <v>9179.2</v>
      </c>
      <c r="F77" s="18">
        <f>F67</f>
        <v>9179.2</v>
      </c>
      <c r="G77" s="18">
        <v>0</v>
      </c>
      <c r="H77" s="18">
        <v>0</v>
      </c>
      <c r="I77" s="18">
        <v>0</v>
      </c>
      <c r="J77" s="18">
        <v>0</v>
      </c>
      <c r="L77" s="21"/>
    </row>
    <row r="78" spans="1:12" s="17" customFormat="1" ht="37.5" customHeight="1">
      <c r="A78" s="86"/>
      <c r="B78" s="74"/>
      <c r="C78" s="74"/>
      <c r="D78" s="13" t="s">
        <v>11</v>
      </c>
      <c r="E78" s="18">
        <f>SUM(F78:J78)</f>
        <v>335278.29999999993</v>
      </c>
      <c r="F78" s="24">
        <f>F60+F62+F68</f>
        <v>81287.29999999999</v>
      </c>
      <c r="G78" s="24">
        <f>G60+G62+G68</f>
        <v>62613.3</v>
      </c>
      <c r="H78" s="24">
        <f>H60+H62+H68</f>
        <v>63556.3</v>
      </c>
      <c r="I78" s="24">
        <f>I60+I62+I68</f>
        <v>63791.8</v>
      </c>
      <c r="J78" s="24">
        <f>J60+J62+J68</f>
        <v>64029.6</v>
      </c>
      <c r="L78" s="21"/>
    </row>
    <row r="79" spans="1:12" s="17" customFormat="1" ht="36" customHeight="1">
      <c r="A79" s="87"/>
      <c r="B79" s="75"/>
      <c r="C79" s="75"/>
      <c r="D79" s="13" t="s">
        <v>12</v>
      </c>
      <c r="E79" s="18">
        <f>F79+G79+H79+I79+J79</f>
        <v>20</v>
      </c>
      <c r="F79" s="24">
        <f>F61</f>
        <v>20</v>
      </c>
      <c r="G79" s="22">
        <v>0</v>
      </c>
      <c r="H79" s="22">
        <v>0</v>
      </c>
      <c r="I79" s="22">
        <v>0</v>
      </c>
      <c r="J79" s="22">
        <v>0</v>
      </c>
      <c r="L79" s="21"/>
    </row>
    <row r="80" spans="1:10" ht="15.75" customHeight="1">
      <c r="A80" s="68" t="s">
        <v>24</v>
      </c>
      <c r="B80" s="69"/>
      <c r="C80" s="69"/>
      <c r="D80" s="69"/>
      <c r="E80" s="69"/>
      <c r="F80" s="69"/>
      <c r="G80" s="69"/>
      <c r="H80" s="69"/>
      <c r="I80" s="69"/>
      <c r="J80" s="70"/>
    </row>
    <row r="81" spans="1:10" ht="15.75" customHeight="1">
      <c r="A81" s="52" t="s">
        <v>60</v>
      </c>
      <c r="B81" s="100" t="s">
        <v>54</v>
      </c>
      <c r="C81" s="52" t="s">
        <v>82</v>
      </c>
      <c r="D81" s="38" t="s">
        <v>9</v>
      </c>
      <c r="E81" s="39">
        <f aca="true" t="shared" si="12" ref="E81:J81">E82+E83</f>
        <v>352.4</v>
      </c>
      <c r="F81" s="39">
        <f t="shared" si="12"/>
        <v>352.4</v>
      </c>
      <c r="G81" s="39">
        <f t="shared" si="12"/>
        <v>0</v>
      </c>
      <c r="H81" s="39">
        <f t="shared" si="12"/>
        <v>0</v>
      </c>
      <c r="I81" s="39">
        <f t="shared" si="12"/>
        <v>0</v>
      </c>
      <c r="J81" s="39">
        <f t="shared" si="12"/>
        <v>0</v>
      </c>
    </row>
    <row r="82" spans="1:10" ht="52.5" customHeight="1">
      <c r="A82" s="52"/>
      <c r="B82" s="100"/>
      <c r="C82" s="52"/>
      <c r="D82" s="13" t="s">
        <v>11</v>
      </c>
      <c r="E82" s="9">
        <f>F82+G82+H82+I82+J82</f>
        <v>107</v>
      </c>
      <c r="F82" s="22">
        <f>107</f>
        <v>107</v>
      </c>
      <c r="G82" s="22">
        <v>0</v>
      </c>
      <c r="H82" s="22">
        <v>0</v>
      </c>
      <c r="I82" s="22">
        <v>0</v>
      </c>
      <c r="J82" s="22">
        <v>0</v>
      </c>
    </row>
    <row r="83" spans="1:10" ht="63.75" customHeight="1">
      <c r="A83" s="52"/>
      <c r="B83" s="100"/>
      <c r="C83" s="52"/>
      <c r="D83" s="13" t="s">
        <v>10</v>
      </c>
      <c r="E83" s="9">
        <f>F83+G83+H83+I83+J83</f>
        <v>245.4</v>
      </c>
      <c r="F83" s="22">
        <v>245.4</v>
      </c>
      <c r="G83" s="22">
        <v>0</v>
      </c>
      <c r="H83" s="22">
        <v>0</v>
      </c>
      <c r="I83" s="22">
        <v>0</v>
      </c>
      <c r="J83" s="22">
        <v>0</v>
      </c>
    </row>
    <row r="84" spans="1:10" ht="20.25" customHeight="1">
      <c r="A84" s="53"/>
      <c r="B84" s="53" t="s">
        <v>36</v>
      </c>
      <c r="C84" s="53"/>
      <c r="D84" s="25" t="s">
        <v>9</v>
      </c>
      <c r="E84" s="11">
        <f aca="true" t="shared" si="13" ref="E84:J84">E85+E86</f>
        <v>352.4</v>
      </c>
      <c r="F84" s="11">
        <f t="shared" si="13"/>
        <v>352.4</v>
      </c>
      <c r="G84" s="11">
        <f t="shared" si="13"/>
        <v>0</v>
      </c>
      <c r="H84" s="11">
        <f t="shared" si="13"/>
        <v>0</v>
      </c>
      <c r="I84" s="11">
        <f t="shared" si="13"/>
        <v>0</v>
      </c>
      <c r="J84" s="11">
        <f t="shared" si="13"/>
        <v>0</v>
      </c>
    </row>
    <row r="85" spans="1:10" ht="37.5" customHeight="1">
      <c r="A85" s="74"/>
      <c r="B85" s="74"/>
      <c r="C85" s="74"/>
      <c r="D85" s="13" t="s">
        <v>11</v>
      </c>
      <c r="E85" s="9">
        <f>SUM(F85:J85)</f>
        <v>107</v>
      </c>
      <c r="F85" s="22">
        <f aca="true" t="shared" si="14" ref="F85:J86">F82</f>
        <v>107</v>
      </c>
      <c r="G85" s="22">
        <f t="shared" si="14"/>
        <v>0</v>
      </c>
      <c r="H85" s="22">
        <f t="shared" si="14"/>
        <v>0</v>
      </c>
      <c r="I85" s="22">
        <f t="shared" si="14"/>
        <v>0</v>
      </c>
      <c r="J85" s="22">
        <f t="shared" si="14"/>
        <v>0</v>
      </c>
    </row>
    <row r="86" spans="1:10" ht="36" customHeight="1">
      <c r="A86" s="75"/>
      <c r="B86" s="75"/>
      <c r="C86" s="75"/>
      <c r="D86" s="13" t="s">
        <v>10</v>
      </c>
      <c r="E86" s="9">
        <f>E83</f>
        <v>245.4</v>
      </c>
      <c r="F86" s="9">
        <f t="shared" si="14"/>
        <v>245.4</v>
      </c>
      <c r="G86" s="9">
        <f t="shared" si="14"/>
        <v>0</v>
      </c>
      <c r="H86" s="9">
        <f t="shared" si="14"/>
        <v>0</v>
      </c>
      <c r="I86" s="9">
        <f t="shared" si="14"/>
        <v>0</v>
      </c>
      <c r="J86" s="9">
        <f t="shared" si="14"/>
        <v>0</v>
      </c>
    </row>
    <row r="87" spans="1:10" s="26" customFormat="1" ht="18.75" customHeight="1">
      <c r="A87" s="67" t="s">
        <v>15</v>
      </c>
      <c r="B87" s="67"/>
      <c r="C87" s="67"/>
      <c r="D87" s="25" t="s">
        <v>9</v>
      </c>
      <c r="E87" s="11">
        <f>SUM(F87:J87)</f>
        <v>7170559.199999999</v>
      </c>
      <c r="F87" s="11">
        <f>F88+F89+F90</f>
        <v>1293487.6</v>
      </c>
      <c r="G87" s="11">
        <f>G88+G89+G90</f>
        <v>1462935.9</v>
      </c>
      <c r="H87" s="11">
        <f>H88+H89+H90</f>
        <v>1471142.2999999998</v>
      </c>
      <c r="I87" s="11">
        <f>I88+I89+I90</f>
        <v>1471377.7999999998</v>
      </c>
      <c r="J87" s="11">
        <f>J88+J89+J90</f>
        <v>1471615.5999999999</v>
      </c>
    </row>
    <row r="88" spans="1:10" s="26" customFormat="1" ht="48" customHeight="1">
      <c r="A88" s="67"/>
      <c r="B88" s="67"/>
      <c r="C88" s="67"/>
      <c r="D88" s="25" t="s">
        <v>10</v>
      </c>
      <c r="E88" s="11">
        <f>SUM(F88:J88)</f>
        <v>5762727.6</v>
      </c>
      <c r="F88" s="11">
        <f>F41+F56+F86+F77</f>
        <v>986623.3</v>
      </c>
      <c r="G88" s="11">
        <f>G41+G56</f>
        <v>1192820.9</v>
      </c>
      <c r="H88" s="11">
        <f>H41+H56</f>
        <v>1194427.7999999998</v>
      </c>
      <c r="I88" s="11">
        <f>I41+I56</f>
        <v>1194427.7999999998</v>
      </c>
      <c r="J88" s="11">
        <f>J41+J56</f>
        <v>1194427.7999999998</v>
      </c>
    </row>
    <row r="89" spans="1:10" s="26" customFormat="1" ht="46.5">
      <c r="A89" s="67"/>
      <c r="B89" s="67"/>
      <c r="C89" s="67"/>
      <c r="D89" s="25" t="s">
        <v>11</v>
      </c>
      <c r="E89" s="11">
        <f>SUM(F89:J89)</f>
        <v>1196152.9</v>
      </c>
      <c r="F89" s="11">
        <f>F42+F57+F78+F85</f>
        <v>251968.6</v>
      </c>
      <c r="G89" s="11">
        <f>G42+G57+G78+G85</f>
        <v>230596</v>
      </c>
      <c r="H89" s="11">
        <f>H42+H57+H78+H85</f>
        <v>237626.5</v>
      </c>
      <c r="I89" s="11">
        <f>I42+I57+I78+I85</f>
        <v>237862</v>
      </c>
      <c r="J89" s="11">
        <f>J42+J57+J78+J85</f>
        <v>238099.8</v>
      </c>
    </row>
    <row r="90" spans="1:10" s="26" customFormat="1" ht="30.75">
      <c r="A90" s="67"/>
      <c r="B90" s="67"/>
      <c r="C90" s="67"/>
      <c r="D90" s="25" t="s">
        <v>12</v>
      </c>
      <c r="E90" s="11">
        <f>SUM(F90:J90)</f>
        <v>211678.7</v>
      </c>
      <c r="F90" s="11">
        <f>F43+F79</f>
        <v>54895.700000000004</v>
      </c>
      <c r="G90" s="11">
        <f>G43</f>
        <v>39519</v>
      </c>
      <c r="H90" s="11">
        <f>H43</f>
        <v>39088</v>
      </c>
      <c r="I90" s="11">
        <f>I43</f>
        <v>39088</v>
      </c>
      <c r="J90" s="11">
        <f>J43</f>
        <v>39088</v>
      </c>
    </row>
    <row r="93" spans="5:10" ht="15">
      <c r="E93" s="27"/>
      <c r="F93" s="28"/>
      <c r="G93" s="27"/>
      <c r="H93" s="29"/>
      <c r="I93" s="29"/>
      <c r="J93" s="29"/>
    </row>
    <row r="94" spans="5:10" ht="15">
      <c r="E94" s="27"/>
      <c r="F94" s="28"/>
      <c r="G94" s="27"/>
      <c r="H94" s="29"/>
      <c r="I94" s="29"/>
      <c r="J94" s="29"/>
    </row>
    <row r="95" spans="5:10" ht="15">
      <c r="E95" s="27"/>
      <c r="F95" s="28"/>
      <c r="G95" s="12"/>
      <c r="H95" s="30"/>
      <c r="I95" s="29"/>
      <c r="J95" s="29"/>
    </row>
    <row r="96" spans="5:10" ht="15">
      <c r="E96" s="27"/>
      <c r="F96" s="28"/>
      <c r="G96" s="12"/>
      <c r="H96" s="30"/>
      <c r="I96" s="30"/>
      <c r="J96" s="30"/>
    </row>
    <row r="97" spans="5:10" ht="15">
      <c r="E97" s="27"/>
      <c r="F97" s="28"/>
      <c r="G97" s="27"/>
      <c r="H97" s="29"/>
      <c r="I97" s="29"/>
      <c r="J97" s="29"/>
    </row>
    <row r="99" ht="15">
      <c r="G99" s="31"/>
    </row>
    <row r="100" ht="15">
      <c r="F100" s="32"/>
    </row>
    <row r="102" ht="15">
      <c r="F102" s="32"/>
    </row>
  </sheetData>
  <sheetProtection selectLockedCells="1" selectUnlockedCells="1"/>
  <mergeCells count="72">
    <mergeCell ref="A84:A86"/>
    <mergeCell ref="B84:B86"/>
    <mergeCell ref="C70:C72"/>
    <mergeCell ref="C76:C79"/>
    <mergeCell ref="A81:A83"/>
    <mergeCell ref="B81:B83"/>
    <mergeCell ref="C81:C83"/>
    <mergeCell ref="A70:A72"/>
    <mergeCell ref="B70:B72"/>
    <mergeCell ref="C40:C43"/>
    <mergeCell ref="C55:C57"/>
    <mergeCell ref="B26:B29"/>
    <mergeCell ref="C84:C86"/>
    <mergeCell ref="C26:C29"/>
    <mergeCell ref="B30:B32"/>
    <mergeCell ref="C30:C32"/>
    <mergeCell ref="C36:C38"/>
    <mergeCell ref="C66:C68"/>
    <mergeCell ref="C59:C61"/>
    <mergeCell ref="A55:A57"/>
    <mergeCell ref="A76:A79"/>
    <mergeCell ref="B76:B79"/>
    <mergeCell ref="A66:A68"/>
    <mergeCell ref="B66:B68"/>
    <mergeCell ref="B55:B57"/>
    <mergeCell ref="B18:B21"/>
    <mergeCell ref="A14:A17"/>
    <mergeCell ref="B40:B43"/>
    <mergeCell ref="A40:A43"/>
    <mergeCell ref="A36:A38"/>
    <mergeCell ref="B36:B38"/>
    <mergeCell ref="A26:A29"/>
    <mergeCell ref="A30:A32"/>
    <mergeCell ref="A9:J9"/>
    <mergeCell ref="A44:J44"/>
    <mergeCell ref="A33:A35"/>
    <mergeCell ref="B33:B35"/>
    <mergeCell ref="C33:C35"/>
    <mergeCell ref="C10:C13"/>
    <mergeCell ref="B10:B13"/>
    <mergeCell ref="A10:A13"/>
    <mergeCell ref="A22:A25"/>
    <mergeCell ref="B22:B25"/>
    <mergeCell ref="A1:J1"/>
    <mergeCell ref="A3:J3"/>
    <mergeCell ref="A5:A7"/>
    <mergeCell ref="B5:B7"/>
    <mergeCell ref="C5:C7"/>
    <mergeCell ref="D5:D7"/>
    <mergeCell ref="E5:J5"/>
    <mergeCell ref="E6:E7"/>
    <mergeCell ref="F6:J6"/>
    <mergeCell ref="A2:J2"/>
    <mergeCell ref="A87:C90"/>
    <mergeCell ref="A80:J80"/>
    <mergeCell ref="B14:B17"/>
    <mergeCell ref="C18:C21"/>
    <mergeCell ref="A18:A21"/>
    <mergeCell ref="C22:C25"/>
    <mergeCell ref="A58:J58"/>
    <mergeCell ref="C14:C17"/>
    <mergeCell ref="A59:A61"/>
    <mergeCell ref="B59:B61"/>
    <mergeCell ref="A45:A47"/>
    <mergeCell ref="C49:C51"/>
    <mergeCell ref="B45:B47"/>
    <mergeCell ref="C52:C54"/>
    <mergeCell ref="C45:C47"/>
    <mergeCell ref="A49:A51"/>
    <mergeCell ref="B49:B51"/>
    <mergeCell ref="A52:A54"/>
    <mergeCell ref="B52:B54"/>
  </mergeCells>
  <printOptions/>
  <pageMargins left="0.35433070866141736" right="0.3937007874015748" top="0.5905511811023623" bottom="0.1968503937007874" header="0.5118110236220472" footer="0.5118110236220472"/>
  <pageSetup fitToHeight="0" horizontalDpi="300" verticalDpi="300" orientation="landscape" paperSize="9" scale="64" r:id="rId3"/>
  <rowBreaks count="5" manualBreakCount="5">
    <brk id="20" max="9" man="1"/>
    <brk id="38" max="9" man="1"/>
    <brk id="48" max="9" man="1"/>
    <brk id="63" max="9" man="1"/>
    <brk id="7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 Русак</dc:creator>
  <cp:keywords/>
  <dc:description/>
  <cp:lastModifiedBy>Vika</cp:lastModifiedBy>
  <cp:lastPrinted>2016-12-29T05:15:11Z</cp:lastPrinted>
  <dcterms:created xsi:type="dcterms:W3CDTF">2013-11-15T03:11:19Z</dcterms:created>
  <dcterms:modified xsi:type="dcterms:W3CDTF">2016-12-29T05:15:44Z</dcterms:modified>
  <cp:category/>
  <cp:version/>
  <cp:contentType/>
  <cp:contentStatus/>
</cp:coreProperties>
</file>